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6\Oblast Benešov\CMS Sedlec Prčice\SOUTĚŽ_2\III_12139\"/>
    </mc:Choice>
  </mc:AlternateContent>
  <xr:revisionPtr revIDLastSave="0" documentId="13_ncr:1_{267F5E4F-4595-40F5-9F4E-171F3C2EA3AF}" xr6:coauthVersionLast="47" xr6:coauthVersionMax="47" xr10:uidLastSave="{00000000-0000-0000-0000-000000000000}"/>
  <bookViews>
    <workbookView xWindow="-108" yWindow="-108" windowWidth="23256" windowHeight="12576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14" i="1"/>
  <c r="H26" i="1" l="1"/>
  <c r="H11" i="1"/>
  <c r="H12" i="1"/>
  <c r="H13" i="1"/>
  <c r="H15" i="1"/>
  <c r="H16" i="1"/>
  <c r="H17" i="1"/>
  <c r="H18" i="1"/>
  <c r="H19" i="1"/>
  <c r="H20" i="1"/>
  <c r="H24" i="1"/>
  <c r="H25" i="1"/>
  <c r="H27" i="1"/>
  <c r="J22" i="3"/>
  <c r="G22" i="3"/>
  <c r="H10" i="1"/>
  <c r="G25" i="3"/>
  <c r="H28" i="1" l="1"/>
  <c r="H29" i="1" s="1"/>
  <c r="H30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<sst xmlns="http://schemas.openxmlformats.org/spreadsheetml/2006/main" count="125" uniqueCount="99">
  <si>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</si>
  <si>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</si>
  <si>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</si>
  <si>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</si>
  <si>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</si>
  <si>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</si>
  <si>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</si>
  <si>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</si>
  <si>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</si>
  <si>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</si>
  <si>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</si>
  <si>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</si>
  <si>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</si>
  <si>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</si>
  <si>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</si>
  <si>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</si>
  <si>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</si>
  <si>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</si>
  <si>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</si>
  <si>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</si>
  <si>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</si>
  <si>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</si>
  <si>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</si>
  <si>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</si>
  <si>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</si>
  <si>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</si>
  <si>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</si>
  <si>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</si>
  <si>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</si>
  <si>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</si>
  <si>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</si>
  <si>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</si>
  <si>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</si>
  <si>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</si>
  <si>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</si>
  <si>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</si>
  <si>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</si>
  <si>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</si>
  <si>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</si>
  <si>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</si>
  <si>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</si>
  <si>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</si>
  <si>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</si>
  <si>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574C06</t>
  </si>
  <si>
    <t>SPOJOVACÍ POSTŘIK Z EMULZE DO 0,5KG/M2</t>
  </si>
  <si>
    <t>KPL</t>
  </si>
  <si>
    <t>M3</t>
  </si>
  <si>
    <t>ŘEZÁNÍ ASFALTOVÉHO KRYTU VOZOVEK TL. DO 50MM</t>
  </si>
  <si>
    <t>M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</si>
  <si>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</si>
  <si>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</si>
  <si>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</si>
  <si>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</si>
  <si>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</si>
  <si>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</si>
  <si>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</si>
  <si>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</si>
  <si>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</si>
  <si>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</si>
  <si>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</si>
  <si>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</si>
  <si>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</si>
  <si>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VODOROVNÉ DOPRAVNÍ ZNAČENÍ PLASTEM HLADKÉ - DODÁVKA A POKLÁDKA</t>
  </si>
  <si>
    <t>KUS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</si>
  <si>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</si>
  <si>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</si>
  <si>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</si>
  <si>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</si>
  <si>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</si>
  <si>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</si>
  <si>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</si>
  <si>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</si>
  <si>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</si>
  <si>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</si>
  <si>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FRÉZOVÁNÍ ZPEVNĚNÝCH PLOCH ASFALTOVÝCH</t>
  </si>
  <si>
    <t>PROTIKOROZ OCHRANA OCEL KONSTR NÁTĚREM JEDNOVRST</t>
  </si>
  <si>
    <t>78311</t>
  </si>
  <si>
    <t>Ing. Aleš Čermák, Ph.D., MBA, ředitel</t>
  </si>
  <si>
    <t xml:space="preserve">Objekt: </t>
  </si>
  <si>
    <t>1</t>
  </si>
  <si>
    <t>Kód položky</t>
  </si>
  <si>
    <t>Poř.č.</t>
  </si>
  <si>
    <t>vyrovnávka - dle TP je možná tl. 50 mm až 70 mm</t>
  </si>
  <si>
    <t>574A34</t>
  </si>
  <si>
    <t>ASFALTOVÝ BETON PRO OBRUSNÉ VRSTVY ACO 11+, tl. 40 mm</t>
  </si>
  <si>
    <t>DIO VČ. ZJIŠTĚNÍ, ZAJIŠTĚNÍ A VYTYČENÍ ING. SÍTÍ, ZAJIŠTĚNÍ STANOVENÍ MÍSTNÍ ÚPRAVY NA VDZ</t>
  </si>
  <si>
    <t>asfaltový recyklát 0-22 mm</t>
  </si>
  <si>
    <t>ZPEVNĚNÍ KRAJNIC Z RECYKLOVANÉHO MATERIÁLU TL DO 150MM</t>
  </si>
  <si>
    <t>úplná uzavírka; součástí položky je zpracování návrhu VDZ vč. zajištění stanovení místní úpravy provozu</t>
  </si>
  <si>
    <t>CMS Sedlec P/rčice, km 0,180-0,632       uzl.st. 2222A061 2222A118</t>
  </si>
  <si>
    <t>452*2*0,125</t>
  </si>
  <si>
    <r>
      <t>270m</t>
    </r>
    <r>
      <rPr>
        <sz val="8"/>
        <rFont val="Aptos Narrow"/>
        <family val="2"/>
      </rPr>
      <t>²*0,1m³*2t    450m*0,25m³*2t</t>
    </r>
  </si>
  <si>
    <r>
      <t>3000m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*2</t>
    </r>
  </si>
  <si>
    <r>
      <t>904bm*0,3m</t>
    </r>
    <r>
      <rPr>
        <sz val="8"/>
        <rFont val="Aptos Narrow"/>
        <family val="2"/>
      </rPr>
      <t>²</t>
    </r>
  </si>
  <si>
    <t xml:space="preserve">Oprava vozovky </t>
  </si>
  <si>
    <t>3000m²*0,035m³</t>
  </si>
  <si>
    <t>III/12139 Heřmaničky - kř.III/12140</t>
  </si>
  <si>
    <t>CMS Sedlec P/rčice,      uzl.st. 2222A061 2222A118 , km 0,180-0,632</t>
  </si>
  <si>
    <t>III/12139 km 0,180-0,632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</si>
</sst>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8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69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4" xfId="0" applyNumberFormat="1" applyFont="1" applyBorder="1" applyAlignment="1" applyProtection="1">
      <alignment vertical="center"/>
    </xf>
    <xf numFmtId="4" fontId="15" fillId="0" borderId="14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0" fontId="15" fillId="0" borderId="14" xfId="0" applyFont="1" applyBorder="1" applyAlignment="1">
      <alignment horizontal="center" vertical="center"/>
      <protection locked="0"/>
    </xf>
    <xf numFmtId="49" fontId="15" fillId="0" borderId="16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7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2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3" xfId="0" applyNumberFormat="1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horizontal="right" vertical="center"/>
    </xf>
    <xf numFmtId="4" fontId="7" fillId="0" borderId="22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7" fillId="0" borderId="23" xfId="0" applyNumberFormat="1" applyFont="1" applyBorder="1" applyAlignment="1" applyProtection="1">
      <alignment vertical="center"/>
    </xf>
    <xf numFmtId="0" fontId="7" fillId="2" borderId="26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7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49" fontId="15" fillId="0" borderId="28" xfId="0" applyNumberFormat="1" applyFont="1" applyBorder="1" applyAlignment="1">
      <alignment horizontal="center" vertical="center"/>
      <protection locked="0"/>
    </xf>
    <xf numFmtId="0" fontId="15" fillId="0" borderId="15" xfId="0" applyFont="1" applyBorder="1" applyAlignment="1">
      <alignment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0" fontId="17" fillId="0" borderId="4" xfId="0" applyFont="1" applyBorder="1" applyAlignment="1" applyProtection="1">
      <alignment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3" xfId="0" applyNumberFormat="1" applyFont="1" applyBorder="1" applyAlignment="1" applyProtection="1">
      <alignment vertical="center"/>
    </xf>
    <xf numFmtId="1" fontId="15" fillId="0" borderId="16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28" xfId="0" applyNumberFormat="1" applyFont="1" applyBorder="1" applyAlignment="1">
      <alignment horizontal="center" vertical="center"/>
      <protection locked="0"/>
    </xf>
    <xf numFmtId="1" fontId="15" fillId="0" borderId="17" xfId="0" applyNumberFormat="1" applyFont="1" applyBorder="1" applyAlignment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0" fontId="20" fillId="0" borderId="5" xfId="0" applyFont="1" applyBorder="1" applyAlignment="1" applyProtection="1">
      <alignment vertical="center" wrapText="1"/>
    </xf>
    <xf numFmtId="0" fontId="20" fillId="0" borderId="5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40" xfId="0" applyNumberFormat="1" applyFont="1" applyBorder="1" applyAlignment="1" applyProtection="1">
      <alignment horizontal="left" vertical="center" wrapText="1"/>
    </xf>
    <xf numFmtId="0" fontId="10" fillId="0" borderId="41" xfId="0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24" xfId="0" applyFont="1" applyBorder="1" applyAlignment="1" applyProtection="1">
      <alignment horizontal="left" vertical="center" wrapText="1"/>
    </xf>
    <xf numFmtId="49" fontId="9" fillId="0" borderId="22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8" xfId="0" applyNumberFormat="1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39" xfId="0" applyFont="1" applyBorder="1" applyAlignment="1" applyProtection="1">
      <alignment horizontal="left" vertical="center" wrapText="1"/>
    </xf>
    <xf numFmtId="0" fontId="9" fillId="0" borderId="24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2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8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6" xfId="0" applyFont="1" applyBorder="1" applyAlignment="1" applyProtection="1">
      <alignment horizontal="left" vertical="center"/>
    </xf>
    <xf numFmtId="49" fontId="6" fillId="4" borderId="37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9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8" xfId="0" applyNumberFormat="1" applyFont="1" applyBorder="1" applyAlignment="1" applyProtection="1">
      <alignment horizontal="left" vertical="center"/>
    </xf>
    <xf numFmtId="0" fontId="6" fillId="0" borderId="42" xfId="0" applyFont="1" applyBorder="1" applyAlignment="1" applyProtection="1">
      <alignment horizontal="left" vertical="center"/>
    </xf>
    <xf numFmtId="49" fontId="6" fillId="0" borderId="29" xfId="0" applyNumberFormat="1" applyFont="1" applyBorder="1" applyAlignment="1" applyProtection="1">
      <alignment horizontal="left" vertical="center"/>
    </xf>
    <xf numFmtId="0" fontId="6" fillId="0" borderId="30" xfId="0" applyFont="1" applyBorder="1" applyAlignment="1" applyProtection="1">
      <alignment horizontal="left" vertical="center"/>
    </xf>
    <xf numFmtId="0" fontId="6" fillId="0" borderId="31" xfId="0" applyFont="1" applyBorder="1" applyAlignment="1" applyProtection="1">
      <alignment horizontal="left" vertical="center"/>
    </xf>
    <xf numFmtId="49" fontId="9" fillId="0" borderId="32" xfId="0" applyNumberFormat="1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0" borderId="35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5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4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28515625" defaultRowHeight="13.2" x14ac:dyDescent="0.2"/>
  <cols>
    <col min="1" max="1" width="3.28515625" style="15" customWidth="1"/>
    <col min="2" max="2" width="13.28515625" style="15" customWidth="1"/>
    <col min="3" max="3" width="11.85546875" style="15" customWidth="1"/>
    <col min="4" max="4" width="27.85546875" style="15" customWidth="1"/>
    <col min="5" max="5" width="14.42578125" style="15" customWidth="1"/>
    <col min="6" max="6" width="18.42578125" style="15" customWidth="1"/>
    <col min="7" max="7" width="26.28515625" style="15" customWidth="1"/>
    <col min="8" max="8" width="16" style="15" customWidth="1"/>
    <col min="9" max="9" width="13.85546875" style="15" customWidth="1"/>
    <col min="10" max="10" width="29.42578125" style="15" customWidth="1"/>
    <col min="11" max="11" width="13.28515625" style="15"/>
    <col min="12" max="12" width="13.7109375" style="15" bestFit="1" customWidth="1"/>
    <col min="13" max="16384" width="13.28515625" style="15"/>
  </cols>
  <sheetData>
    <row r="1" spans="2:12" ht="28.65" customHeight="1" thickBot="1" x14ac:dyDescent="0.25">
      <c r="B1" s="104" t="s">
        <v>11</v>
      </c>
      <c r="C1" s="105"/>
      <c r="D1" s="105"/>
      <c r="E1" s="105"/>
      <c r="F1" s="105"/>
      <c r="G1" s="105"/>
      <c r="H1" s="105"/>
      <c r="I1" s="105"/>
      <c r="J1" s="105"/>
    </row>
    <row r="2" spans="2:12" ht="12.75" customHeight="1" x14ac:dyDescent="0.2">
      <c r="B2" s="106" t="s">
        <v>12</v>
      </c>
      <c r="C2" s="107"/>
      <c r="D2" s="110" t="s">
        <v>96</v>
      </c>
      <c r="E2" s="110"/>
      <c r="F2" s="112" t="s">
        <v>13</v>
      </c>
      <c r="G2" s="113" t="s">
        <v>65</v>
      </c>
      <c r="H2" s="114"/>
      <c r="I2" s="112" t="s">
        <v>14</v>
      </c>
      <c r="J2" s="117" t="s">
        <v>66</v>
      </c>
    </row>
    <row r="3" spans="2:12" x14ac:dyDescent="0.2">
      <c r="B3" s="108"/>
      <c r="C3" s="109"/>
      <c r="D3" s="111"/>
      <c r="E3" s="111"/>
      <c r="F3" s="109"/>
      <c r="G3" s="115"/>
      <c r="H3" s="116"/>
      <c r="I3" s="109"/>
      <c r="J3" s="118"/>
    </row>
    <row r="4" spans="2:12" x14ac:dyDescent="0.2">
      <c r="B4" s="120" t="s">
        <v>15</v>
      </c>
      <c r="C4" s="109"/>
      <c r="D4" s="121" t="s">
        <v>94</v>
      </c>
      <c r="E4" s="122"/>
      <c r="F4" s="125" t="s">
        <v>16</v>
      </c>
      <c r="G4" s="111"/>
      <c r="H4" s="126"/>
      <c r="I4" s="125" t="s">
        <v>14</v>
      </c>
      <c r="J4" s="119"/>
    </row>
    <row r="5" spans="2:12" x14ac:dyDescent="0.2">
      <c r="B5" s="108"/>
      <c r="C5" s="109"/>
      <c r="D5" s="123"/>
      <c r="E5" s="124"/>
      <c r="F5" s="109"/>
      <c r="G5" s="126"/>
      <c r="H5" s="126"/>
      <c r="I5" s="109"/>
      <c r="J5" s="118"/>
    </row>
    <row r="6" spans="2:12" ht="13.2" customHeight="1" x14ac:dyDescent="0.2">
      <c r="B6" s="120" t="s">
        <v>17</v>
      </c>
      <c r="C6" s="109"/>
      <c r="D6" s="121" t="s">
        <v>89</v>
      </c>
      <c r="E6" s="122"/>
      <c r="F6" s="125" t="s">
        <v>18</v>
      </c>
      <c r="G6" s="111"/>
      <c r="H6" s="126"/>
      <c r="I6" s="125" t="s">
        <v>14</v>
      </c>
      <c r="J6" s="119"/>
    </row>
    <row r="7" spans="2:12" x14ac:dyDescent="0.2">
      <c r="B7" s="108"/>
      <c r="C7" s="109"/>
      <c r="D7" s="123"/>
      <c r="E7" s="124"/>
      <c r="F7" s="109"/>
      <c r="G7" s="126"/>
      <c r="H7" s="126"/>
      <c r="I7" s="109"/>
      <c r="J7" s="118"/>
    </row>
    <row r="8" spans="2:12" x14ac:dyDescent="0.2">
      <c r="B8" s="120" t="s">
        <v>67</v>
      </c>
      <c r="C8" s="109"/>
      <c r="D8" s="128">
        <v>2026</v>
      </c>
      <c r="E8" s="128"/>
      <c r="F8" s="125" t="s">
        <v>68</v>
      </c>
      <c r="G8" s="126"/>
      <c r="H8" s="126"/>
      <c r="I8" s="125" t="s">
        <v>69</v>
      </c>
      <c r="J8" s="119"/>
    </row>
    <row r="9" spans="2:12" x14ac:dyDescent="0.2">
      <c r="B9" s="108"/>
      <c r="C9" s="109"/>
      <c r="D9" s="128"/>
      <c r="E9" s="128"/>
      <c r="F9" s="109"/>
      <c r="G9" s="126"/>
      <c r="H9" s="126"/>
      <c r="I9" s="109"/>
      <c r="J9" s="118"/>
    </row>
    <row r="10" spans="2:12" x14ac:dyDescent="0.2">
      <c r="B10" s="120" t="s">
        <v>70</v>
      </c>
      <c r="C10" s="109"/>
      <c r="D10" s="111"/>
      <c r="E10" s="126"/>
      <c r="F10" s="125" t="s">
        <v>19</v>
      </c>
      <c r="G10" s="111"/>
      <c r="H10" s="126"/>
      <c r="I10" s="125" t="s">
        <v>20</v>
      </c>
      <c r="J10" s="127"/>
    </row>
    <row r="11" spans="2:12" x14ac:dyDescent="0.2">
      <c r="B11" s="108"/>
      <c r="C11" s="109"/>
      <c r="D11" s="126"/>
      <c r="E11" s="126"/>
      <c r="F11" s="109"/>
      <c r="G11" s="126"/>
      <c r="H11" s="126"/>
      <c r="I11" s="109"/>
      <c r="J11" s="118"/>
    </row>
    <row r="12" spans="2:12" ht="23.4" customHeight="1" thickBot="1" x14ac:dyDescent="0.25">
      <c r="B12" s="129" t="s">
        <v>21</v>
      </c>
      <c r="C12" s="130"/>
      <c r="D12" s="130"/>
      <c r="E12" s="130"/>
      <c r="F12" s="130"/>
      <c r="G12" s="130"/>
      <c r="H12" s="130"/>
      <c r="I12" s="130"/>
      <c r="J12" s="131"/>
    </row>
    <row r="13" spans="2:12" ht="26.4" customHeight="1" x14ac:dyDescent="0.2">
      <c r="B13" s="16" t="s">
        <v>22</v>
      </c>
      <c r="C13" s="132" t="s">
        <v>23</v>
      </c>
      <c r="D13" s="133"/>
      <c r="E13" s="17" t="s">
        <v>24</v>
      </c>
      <c r="F13" s="132" t="s">
        <v>25</v>
      </c>
      <c r="G13" s="133"/>
      <c r="H13" s="17" t="s">
        <v>26</v>
      </c>
      <c r="I13" s="132" t="s">
        <v>27</v>
      </c>
      <c r="J13" s="134"/>
    </row>
    <row r="14" spans="2:12" ht="15.15" customHeight="1" x14ac:dyDescent="0.2">
      <c r="B14" s="18" t="s">
        <v>28</v>
      </c>
      <c r="C14" s="19" t="s">
        <v>29</v>
      </c>
      <c r="D14" s="82">
        <f>SUM(rozpočet!H28)</f>
        <v>0</v>
      </c>
      <c r="E14" s="135"/>
      <c r="F14" s="136"/>
      <c r="G14" s="20"/>
      <c r="H14" s="135"/>
      <c r="I14" s="136"/>
      <c r="J14" s="21"/>
    </row>
    <row r="15" spans="2:12" ht="15.15" customHeight="1" x14ac:dyDescent="0.2">
      <c r="B15" s="18"/>
      <c r="C15" s="19"/>
      <c r="D15" s="20"/>
      <c r="E15" s="135"/>
      <c r="F15" s="136"/>
      <c r="G15" s="20"/>
      <c r="H15" s="135"/>
      <c r="I15" s="136"/>
      <c r="J15" s="21"/>
      <c r="L15" s="22"/>
    </row>
    <row r="16" spans="2:12" ht="15.15" customHeight="1" x14ac:dyDescent="0.2">
      <c r="B16" s="18"/>
      <c r="C16" s="19"/>
      <c r="D16" s="20"/>
      <c r="E16" s="135"/>
      <c r="F16" s="136"/>
      <c r="G16" s="20"/>
      <c r="H16" s="135"/>
      <c r="I16" s="136"/>
      <c r="J16" s="21"/>
    </row>
    <row r="17" spans="2:10" ht="15.15" customHeight="1" x14ac:dyDescent="0.2">
      <c r="B17" s="18"/>
      <c r="C17" s="19"/>
      <c r="D17" s="20"/>
      <c r="E17" s="135"/>
      <c r="F17" s="136"/>
      <c r="G17" s="23"/>
      <c r="H17" s="135"/>
      <c r="I17" s="136"/>
      <c r="J17" s="21"/>
    </row>
    <row r="18" spans="2:10" ht="15.15" customHeight="1" x14ac:dyDescent="0.2">
      <c r="B18" s="18"/>
      <c r="C18" s="19"/>
      <c r="D18" s="20"/>
      <c r="E18" s="135"/>
      <c r="F18" s="136"/>
      <c r="G18" s="23"/>
      <c r="H18" s="135"/>
      <c r="I18" s="136"/>
      <c r="J18" s="21"/>
    </row>
    <row r="19" spans="2:10" ht="15.15" customHeight="1" x14ac:dyDescent="0.2">
      <c r="B19" s="18"/>
      <c r="C19" s="19"/>
      <c r="D19" s="20"/>
      <c r="E19" s="135"/>
      <c r="F19" s="136"/>
      <c r="G19" s="23"/>
      <c r="H19" s="135"/>
      <c r="I19" s="136"/>
      <c r="J19" s="21"/>
    </row>
    <row r="20" spans="2:10" ht="15.15" customHeight="1" x14ac:dyDescent="0.2">
      <c r="B20" s="137"/>
      <c r="C20" s="138"/>
      <c r="D20" s="20"/>
      <c r="E20" s="135"/>
      <c r="F20" s="136"/>
      <c r="G20" s="23"/>
      <c r="H20" s="135"/>
      <c r="I20" s="136"/>
      <c r="J20" s="24"/>
    </row>
    <row r="21" spans="2:10" ht="15.15" customHeight="1" x14ac:dyDescent="0.2">
      <c r="B21" s="137"/>
      <c r="C21" s="138"/>
      <c r="D21" s="20"/>
      <c r="E21" s="135"/>
      <c r="F21" s="136"/>
      <c r="G21" s="23"/>
      <c r="H21" s="135"/>
      <c r="I21" s="136"/>
      <c r="J21" s="24"/>
    </row>
    <row r="22" spans="2:10" ht="16.649999999999999" customHeight="1" x14ac:dyDescent="0.2">
      <c r="B22" s="137" t="s">
        <v>30</v>
      </c>
      <c r="C22" s="138"/>
      <c r="D22" s="82">
        <f>SUM(D14:D21)</f>
        <v>0</v>
      </c>
      <c r="E22" s="139" t="s">
        <v>31</v>
      </c>
      <c r="F22" s="138"/>
      <c r="G22" s="82">
        <f>SUM(G14:G21)</f>
        <v>0</v>
      </c>
      <c r="H22" s="139" t="s">
        <v>32</v>
      </c>
      <c r="I22" s="138"/>
      <c r="J22" s="83">
        <f>SUM(J14:J21)</f>
        <v>0</v>
      </c>
    </row>
    <row r="23" spans="2:10" x14ac:dyDescent="0.2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15" customHeight="1" x14ac:dyDescent="0.2">
      <c r="B24" s="140" t="s">
        <v>33</v>
      </c>
      <c r="C24" s="141"/>
      <c r="D24" s="28">
        <v>0</v>
      </c>
      <c r="J24" s="29"/>
    </row>
    <row r="25" spans="2:10" ht="15.15" customHeight="1" x14ac:dyDescent="0.2">
      <c r="B25" s="140" t="s">
        <v>34</v>
      </c>
      <c r="C25" s="141"/>
      <c r="D25" s="28">
        <v>0</v>
      </c>
      <c r="E25" s="142" t="s">
        <v>35</v>
      </c>
      <c r="F25" s="141"/>
      <c r="G25" s="28">
        <f>ROUND(D25*(14/100),2)</f>
        <v>0</v>
      </c>
      <c r="H25" s="142" t="s">
        <v>9</v>
      </c>
      <c r="I25" s="141"/>
      <c r="J25" s="30">
        <f>SUM(D24:D26)</f>
        <v>0</v>
      </c>
    </row>
    <row r="26" spans="2:10" ht="15.15" customHeight="1" x14ac:dyDescent="0.2">
      <c r="B26" s="140" t="s">
        <v>36</v>
      </c>
      <c r="C26" s="141"/>
      <c r="D26" s="28">
        <f>D22+G22*J22</f>
        <v>0</v>
      </c>
      <c r="E26" s="142" t="s">
        <v>3</v>
      </c>
      <c r="F26" s="141"/>
      <c r="G26" s="28">
        <f>(ROUND(D26,2)*(21/100))</f>
        <v>0</v>
      </c>
      <c r="H26" s="142" t="s">
        <v>37</v>
      </c>
      <c r="I26" s="141"/>
      <c r="J26" s="30">
        <f>SUM(G25:G26)+J25</f>
        <v>0</v>
      </c>
    </row>
    <row r="27" spans="2:10" x14ac:dyDescent="0.2">
      <c r="B27" s="31"/>
      <c r="J27" s="29"/>
    </row>
    <row r="28" spans="2:10" ht="14.4" customHeight="1" x14ac:dyDescent="0.2">
      <c r="B28" s="143"/>
      <c r="C28" s="144"/>
      <c r="D28" s="145"/>
      <c r="E28" s="146" t="s">
        <v>13</v>
      </c>
      <c r="F28" s="147"/>
      <c r="G28" s="148"/>
      <c r="H28" s="146" t="s">
        <v>18</v>
      </c>
      <c r="I28" s="147"/>
      <c r="J28" s="149"/>
    </row>
    <row r="29" spans="2:10" ht="14.4" customHeight="1" x14ac:dyDescent="0.2">
      <c r="B29" s="150"/>
      <c r="C29" s="151"/>
      <c r="D29" s="151"/>
      <c r="E29" s="152" t="s">
        <v>77</v>
      </c>
      <c r="F29" s="144"/>
      <c r="G29" s="144"/>
      <c r="H29" s="152"/>
      <c r="I29" s="144"/>
      <c r="J29" s="153"/>
    </row>
    <row r="30" spans="2:10" ht="14.4" customHeight="1" x14ac:dyDescent="0.2">
      <c r="B30" s="150"/>
      <c r="C30" s="151"/>
      <c r="D30" s="161"/>
      <c r="E30" s="162"/>
      <c r="F30" s="151"/>
      <c r="G30" s="161"/>
      <c r="H30" s="162"/>
      <c r="I30" s="151"/>
      <c r="J30" s="163"/>
    </row>
    <row r="31" spans="2:10" ht="14.4" customHeight="1" x14ac:dyDescent="0.2">
      <c r="B31" s="150"/>
      <c r="C31" s="151"/>
      <c r="D31" s="161"/>
      <c r="E31" s="164"/>
      <c r="F31" s="165"/>
      <c r="G31" s="166"/>
      <c r="H31" s="162"/>
      <c r="I31" s="151"/>
      <c r="J31" s="163"/>
    </row>
    <row r="32" spans="2:10" ht="14.4" customHeight="1" thickBot="1" x14ac:dyDescent="0.25">
      <c r="B32" s="154"/>
      <c r="C32" s="155"/>
      <c r="D32" s="156"/>
      <c r="E32" s="157" t="s">
        <v>38</v>
      </c>
      <c r="F32" s="158"/>
      <c r="G32" s="159"/>
      <c r="H32" s="157" t="s">
        <v>38</v>
      </c>
      <c r="I32" s="158"/>
      <c r="J32" s="160"/>
    </row>
    <row r="35" spans="2:4" ht="15" x14ac:dyDescent="0.2">
      <c r="B35" s="89"/>
      <c r="C35" s="89"/>
      <c r="D35" s="89"/>
    </row>
    <row r="36" spans="2:4" ht="15" x14ac:dyDescent="0.2">
      <c r="B36" s="89"/>
      <c r="C36" s="89"/>
      <c r="D36" s="89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6"/>
  <sheetViews>
    <sheetView showGridLines="0" zoomScaleNormal="100" workbookViewId="0">
      <selection activeCell="B1" sqref="B1:H1"/>
    </sheetView>
  </sheetViews>
  <sheetFormatPr defaultColWidth="10.42578125" defaultRowHeight="12" customHeight="1" x14ac:dyDescent="0.2"/>
  <cols>
    <col min="1" max="1" width="1.7109375" style="1" customWidth="1"/>
    <col min="2" max="2" width="6.85546875" style="2" customWidth="1"/>
    <col min="3" max="3" width="14.28515625" style="2" customWidth="1"/>
    <col min="4" max="4" width="92.28515625" style="3" customWidth="1"/>
    <col min="5" max="5" width="10.140625" style="3" customWidth="1"/>
    <col min="6" max="6" width="13.28515625" style="3" customWidth="1"/>
    <col min="7" max="7" width="17.140625" style="4" customWidth="1"/>
    <col min="8" max="8" width="20.7109375" style="5" customWidth="1"/>
    <col min="9" max="9" width="60.85546875" style="1" customWidth="1"/>
    <col min="10" max="16384" width="10.42578125" style="1"/>
  </cols>
  <sheetData>
    <row r="1" spans="2:9" ht="27.75" customHeight="1" x14ac:dyDescent="0.2">
      <c r="B1" s="167" t="s">
        <v>64</v>
      </c>
      <c r="C1" s="167"/>
      <c r="D1" s="167"/>
      <c r="E1" s="167"/>
      <c r="F1" s="167"/>
      <c r="G1" s="167"/>
      <c r="H1" s="167"/>
    </row>
    <row r="2" spans="2:9" ht="12.75" customHeight="1" x14ac:dyDescent="0.25">
      <c r="B2" s="80" t="s">
        <v>39</v>
      </c>
      <c r="C2" s="80"/>
      <c r="D2" s="56" t="s">
        <v>96</v>
      </c>
      <c r="E2" s="12" t="s">
        <v>2</v>
      </c>
      <c r="F2" s="6"/>
      <c r="G2" s="6"/>
      <c r="H2" s="6"/>
    </row>
    <row r="3" spans="2:9" ht="13.2" x14ac:dyDescent="0.25">
      <c r="B3" s="80" t="s">
        <v>78</v>
      </c>
      <c r="C3" s="80"/>
      <c r="D3" s="56" t="s">
        <v>98</v>
      </c>
      <c r="E3" s="6"/>
      <c r="F3" s="6"/>
      <c r="G3" s="8"/>
      <c r="H3" s="6"/>
    </row>
    <row r="4" spans="2:9" ht="13.5" customHeight="1" x14ac:dyDescent="0.25">
      <c r="B4" s="81" t="s">
        <v>73</v>
      </c>
      <c r="C4" s="81"/>
      <c r="D4" s="56" t="s">
        <v>97</v>
      </c>
      <c r="E4" s="7"/>
      <c r="F4" s="6"/>
      <c r="G4" s="6"/>
      <c r="H4" s="6"/>
    </row>
    <row r="5" spans="2:9" ht="27.75" customHeight="1" x14ac:dyDescent="0.25">
      <c r="B5" s="8" t="s">
        <v>72</v>
      </c>
      <c r="C5" s="8"/>
      <c r="D5" s="56" t="s">
        <v>71</v>
      </c>
      <c r="E5" s="10"/>
      <c r="F5" s="8"/>
      <c r="G5" s="8"/>
      <c r="H5" s="8"/>
    </row>
    <row r="6" spans="2:9" ht="12.75" customHeight="1" x14ac:dyDescent="0.25">
      <c r="B6" s="8"/>
      <c r="C6" s="8"/>
      <c r="D6" s="8"/>
      <c r="E6" s="10"/>
      <c r="F6" s="8" t="s">
        <v>40</v>
      </c>
      <c r="G6" s="168"/>
      <c r="H6" s="168"/>
    </row>
    <row r="7" spans="2:9" ht="12.75" customHeight="1" x14ac:dyDescent="0.2">
      <c r="B7" s="8" t="s">
        <v>1</v>
      </c>
      <c r="C7" s="8"/>
      <c r="D7" s="9"/>
      <c r="E7" s="11"/>
      <c r="F7" s="9" t="s">
        <v>41</v>
      </c>
      <c r="G7" s="88"/>
      <c r="H7" s="32" t="s">
        <v>2</v>
      </c>
    </row>
    <row r="8" spans="2:9" ht="24" customHeight="1" thickBot="1" x14ac:dyDescent="0.25"/>
    <row r="9" spans="2:9" s="13" customFormat="1" ht="31.95" customHeight="1" thickBot="1" x14ac:dyDescent="0.25">
      <c r="B9" s="98" t="s">
        <v>81</v>
      </c>
      <c r="C9" s="76" t="s">
        <v>80</v>
      </c>
      <c r="D9" s="77" t="s">
        <v>4</v>
      </c>
      <c r="E9" s="14" t="s">
        <v>0</v>
      </c>
      <c r="F9" s="77" t="s">
        <v>5</v>
      </c>
      <c r="G9" s="78" t="s">
        <v>6</v>
      </c>
      <c r="H9" s="79" t="s">
        <v>7</v>
      </c>
      <c r="I9" s="55" t="s">
        <v>42</v>
      </c>
    </row>
    <row r="10" spans="2:9" s="13" customFormat="1" ht="25.5" customHeight="1" x14ac:dyDescent="0.2">
      <c r="B10" s="92" t="s">
        <v>79</v>
      </c>
      <c r="C10" s="45" t="s">
        <v>8</v>
      </c>
      <c r="D10" s="99" t="s">
        <v>85</v>
      </c>
      <c r="E10" s="42" t="s">
        <v>45</v>
      </c>
      <c r="F10" s="57">
        <v>1</v>
      </c>
      <c r="G10" s="58"/>
      <c r="H10" s="59">
        <f t="shared" ref="H10:H27" si="0">G10*F10</f>
        <v>0</v>
      </c>
      <c r="I10" s="100" t="s">
        <v>88</v>
      </c>
    </row>
    <row r="11" spans="2:9" s="13" customFormat="1" ht="12.75" customHeight="1" x14ac:dyDescent="0.2">
      <c r="B11" s="93">
        <v>2</v>
      </c>
      <c r="C11" s="46">
        <v>11372</v>
      </c>
      <c r="D11" s="51" t="s">
        <v>74</v>
      </c>
      <c r="E11" s="36" t="s">
        <v>46</v>
      </c>
      <c r="F11" s="33">
        <v>105</v>
      </c>
      <c r="G11" s="34"/>
      <c r="H11" s="41">
        <f t="shared" si="0"/>
        <v>0</v>
      </c>
      <c r="I11" s="101" t="s">
        <v>95</v>
      </c>
    </row>
    <row r="12" spans="2:9" s="13" customFormat="1" ht="12.75" customHeight="1" x14ac:dyDescent="0.2">
      <c r="B12" s="93">
        <v>3</v>
      </c>
      <c r="C12" s="46">
        <v>919111</v>
      </c>
      <c r="D12" s="51" t="s">
        <v>47</v>
      </c>
      <c r="E12" s="36" t="s">
        <v>48</v>
      </c>
      <c r="F12" s="33">
        <v>25</v>
      </c>
      <c r="G12" s="34"/>
      <c r="H12" s="41">
        <f t="shared" si="0"/>
        <v>0</v>
      </c>
      <c r="I12" s="101" t="s">
        <v>2</v>
      </c>
    </row>
    <row r="13" spans="2:9" s="13" customFormat="1" ht="12.75" customHeight="1" x14ac:dyDescent="0.2">
      <c r="B13" s="93">
        <v>4</v>
      </c>
      <c r="C13" s="46" t="s">
        <v>43</v>
      </c>
      <c r="D13" s="51" t="s">
        <v>57</v>
      </c>
      <c r="E13" s="36" t="s">
        <v>46</v>
      </c>
      <c r="F13" s="33">
        <v>150</v>
      </c>
      <c r="G13" s="34"/>
      <c r="H13" s="41">
        <f t="shared" si="0"/>
        <v>0</v>
      </c>
      <c r="I13" s="101" t="s">
        <v>82</v>
      </c>
    </row>
    <row r="14" spans="2:9" s="13" customFormat="1" ht="12.75" customHeight="1" x14ac:dyDescent="0.2">
      <c r="B14" s="93">
        <v>5</v>
      </c>
      <c r="C14" s="46" t="s">
        <v>83</v>
      </c>
      <c r="D14" s="51" t="s">
        <v>84</v>
      </c>
      <c r="E14" s="36" t="s">
        <v>49</v>
      </c>
      <c r="F14" s="33">
        <v>3000</v>
      </c>
      <c r="G14" s="34"/>
      <c r="H14" s="41">
        <f t="shared" si="0"/>
        <v>0</v>
      </c>
      <c r="I14" s="101"/>
    </row>
    <row r="15" spans="2:9" s="13" customFormat="1" ht="12.75" customHeight="1" x14ac:dyDescent="0.2">
      <c r="B15" s="94">
        <v>6</v>
      </c>
      <c r="C15" s="46">
        <v>572213</v>
      </c>
      <c r="D15" s="51" t="s">
        <v>44</v>
      </c>
      <c r="E15" s="36" t="s">
        <v>49</v>
      </c>
      <c r="F15" s="33">
        <v>6000</v>
      </c>
      <c r="G15" s="34"/>
      <c r="H15" s="41">
        <f t="shared" si="0"/>
        <v>0</v>
      </c>
      <c r="I15" s="101" t="s">
        <v>92</v>
      </c>
    </row>
    <row r="16" spans="2:9" s="13" customFormat="1" ht="12.75" customHeight="1" x14ac:dyDescent="0.2">
      <c r="B16" s="94">
        <v>7</v>
      </c>
      <c r="C16" s="47">
        <v>113761</v>
      </c>
      <c r="D16" s="60" t="s">
        <v>58</v>
      </c>
      <c r="E16" s="39" t="s">
        <v>48</v>
      </c>
      <c r="F16" s="40">
        <v>25</v>
      </c>
      <c r="G16" s="33"/>
      <c r="H16" s="41">
        <f t="shared" si="0"/>
        <v>0</v>
      </c>
      <c r="I16" s="101" t="s">
        <v>2</v>
      </c>
    </row>
    <row r="17" spans="2:9" s="13" customFormat="1" ht="12.75" customHeight="1" x14ac:dyDescent="0.2">
      <c r="B17" s="94">
        <v>8</v>
      </c>
      <c r="C17" s="47">
        <v>931312</v>
      </c>
      <c r="D17" s="60" t="s">
        <v>59</v>
      </c>
      <c r="E17" s="39" t="s">
        <v>48</v>
      </c>
      <c r="F17" s="40">
        <v>25</v>
      </c>
      <c r="G17" s="33"/>
      <c r="H17" s="41">
        <f t="shared" si="0"/>
        <v>0</v>
      </c>
      <c r="I17" s="101" t="s">
        <v>2</v>
      </c>
    </row>
    <row r="18" spans="2:9" s="13" customFormat="1" ht="12.75" customHeight="1" x14ac:dyDescent="0.2">
      <c r="B18" s="93">
        <v>9</v>
      </c>
      <c r="C18" s="47">
        <v>12922</v>
      </c>
      <c r="D18" s="60" t="s">
        <v>60</v>
      </c>
      <c r="E18" s="39" t="s">
        <v>49</v>
      </c>
      <c r="F18" s="40">
        <v>270</v>
      </c>
      <c r="G18" s="61"/>
      <c r="H18" s="41">
        <f t="shared" si="0"/>
        <v>0</v>
      </c>
      <c r="I18" s="101" t="s">
        <v>93</v>
      </c>
    </row>
    <row r="19" spans="2:9" s="13" customFormat="1" ht="12.75" customHeight="1" x14ac:dyDescent="0.2">
      <c r="B19" s="93">
        <v>10</v>
      </c>
      <c r="C19" s="47">
        <v>12931</v>
      </c>
      <c r="D19" s="60" t="s">
        <v>61</v>
      </c>
      <c r="E19" s="39" t="s">
        <v>48</v>
      </c>
      <c r="F19" s="40">
        <v>450</v>
      </c>
      <c r="G19" s="61"/>
      <c r="H19" s="41">
        <f t="shared" si="0"/>
        <v>0</v>
      </c>
      <c r="I19" s="101"/>
    </row>
    <row r="20" spans="2:9" s="13" customFormat="1" ht="28.5" customHeight="1" x14ac:dyDescent="0.2">
      <c r="B20" s="93">
        <v>11</v>
      </c>
      <c r="C20" s="48" t="s">
        <v>54</v>
      </c>
      <c r="D20" s="52" t="s">
        <v>55</v>
      </c>
      <c r="E20" s="39" t="s">
        <v>50</v>
      </c>
      <c r="F20" s="40">
        <v>279</v>
      </c>
      <c r="G20" s="61"/>
      <c r="H20" s="41">
        <f t="shared" si="0"/>
        <v>0</v>
      </c>
      <c r="I20" s="101" t="s">
        <v>91</v>
      </c>
    </row>
    <row r="21" spans="2:9" s="13" customFormat="1" ht="50.25" customHeight="1" x14ac:dyDescent="0.2">
      <c r="B21" s="95"/>
      <c r="C21" s="49"/>
      <c r="D21" s="53" t="s">
        <v>56</v>
      </c>
      <c r="E21" s="39"/>
      <c r="F21" s="40"/>
      <c r="G21" s="61"/>
      <c r="H21" s="41"/>
      <c r="I21" s="101"/>
    </row>
    <row r="22" spans="2:9" s="13" customFormat="1" ht="12.75" customHeight="1" x14ac:dyDescent="0.2">
      <c r="B22" s="94">
        <v>12</v>
      </c>
      <c r="C22" s="47">
        <v>56963</v>
      </c>
      <c r="D22" s="60" t="s">
        <v>87</v>
      </c>
      <c r="E22" s="39" t="s">
        <v>49</v>
      </c>
      <c r="F22" s="40">
        <v>270</v>
      </c>
      <c r="G22" s="61"/>
      <c r="H22" s="41">
        <f t="shared" si="0"/>
        <v>0</v>
      </c>
      <c r="I22" s="101"/>
    </row>
    <row r="23" spans="2:9" s="13" customFormat="1" ht="12.75" customHeight="1" x14ac:dyDescent="0.2">
      <c r="B23" s="94"/>
      <c r="C23" s="47"/>
      <c r="D23" s="87" t="s">
        <v>86</v>
      </c>
      <c r="E23" s="39"/>
      <c r="F23" s="40"/>
      <c r="G23" s="61"/>
      <c r="H23" s="41"/>
      <c r="I23" s="101"/>
    </row>
    <row r="24" spans="2:9" s="13" customFormat="1" ht="12.75" customHeight="1" x14ac:dyDescent="0.2">
      <c r="B24" s="93">
        <v>13</v>
      </c>
      <c r="C24" s="48">
        <v>915111</v>
      </c>
      <c r="D24" s="51" t="s">
        <v>51</v>
      </c>
      <c r="E24" s="36" t="s">
        <v>49</v>
      </c>
      <c r="F24" s="33">
        <v>113</v>
      </c>
      <c r="G24" s="34"/>
      <c r="H24" s="41">
        <f t="shared" si="0"/>
        <v>0</v>
      </c>
      <c r="I24" s="101" t="s">
        <v>90</v>
      </c>
    </row>
    <row r="25" spans="2:9" s="13" customFormat="1" ht="12.75" customHeight="1" x14ac:dyDescent="0.2">
      <c r="B25" s="94">
        <v>14</v>
      </c>
      <c r="C25" s="47">
        <v>915211</v>
      </c>
      <c r="D25" s="60" t="s">
        <v>62</v>
      </c>
      <c r="E25" s="39" t="s">
        <v>49</v>
      </c>
      <c r="F25" s="40">
        <v>113</v>
      </c>
      <c r="G25" s="33"/>
      <c r="H25" s="41">
        <f t="shared" si="0"/>
        <v>0</v>
      </c>
      <c r="I25" s="101" t="s">
        <v>90</v>
      </c>
    </row>
    <row r="26" spans="2:9" s="13" customFormat="1" ht="12.75" customHeight="1" x14ac:dyDescent="0.2">
      <c r="B26" s="96">
        <v>15</v>
      </c>
      <c r="C26" s="84" t="s">
        <v>76</v>
      </c>
      <c r="D26" s="85" t="s">
        <v>75</v>
      </c>
      <c r="E26" s="43" t="s">
        <v>49</v>
      </c>
      <c r="F26" s="86">
        <v>10</v>
      </c>
      <c r="G26" s="35"/>
      <c r="H26" s="41">
        <f t="shared" si="0"/>
        <v>0</v>
      </c>
      <c r="I26" s="102"/>
    </row>
    <row r="27" spans="2:9" s="13" customFormat="1" ht="12.75" customHeight="1" thickBot="1" x14ac:dyDescent="0.25">
      <c r="B27" s="97">
        <v>16</v>
      </c>
      <c r="C27" s="50" t="s">
        <v>52</v>
      </c>
      <c r="D27" s="54" t="s">
        <v>53</v>
      </c>
      <c r="E27" s="44" t="s">
        <v>63</v>
      </c>
      <c r="F27" s="37">
        <v>1</v>
      </c>
      <c r="G27" s="38"/>
      <c r="H27" s="62">
        <f t="shared" si="0"/>
        <v>0</v>
      </c>
      <c r="I27" s="103"/>
    </row>
    <row r="28" spans="2:9" s="13" customFormat="1" ht="15" x14ac:dyDescent="0.2">
      <c r="B28" s="91"/>
      <c r="C28" s="63"/>
      <c r="D28" s="64" t="s">
        <v>9</v>
      </c>
      <c r="E28" s="65"/>
      <c r="F28" s="65"/>
      <c r="G28" s="66" t="s">
        <v>2</v>
      </c>
      <c r="H28" s="67">
        <f>SUM(H10:H27)</f>
        <v>0</v>
      </c>
    </row>
    <row r="29" spans="2:9" s="13" customFormat="1" ht="15" x14ac:dyDescent="0.2">
      <c r="B29" s="90"/>
      <c r="C29" s="68"/>
      <c r="D29" s="69" t="s">
        <v>3</v>
      </c>
      <c r="E29" s="70"/>
      <c r="F29" s="70"/>
      <c r="G29" s="20" t="s">
        <v>2</v>
      </c>
      <c r="H29" s="71">
        <f>H28*0.21</f>
        <v>0</v>
      </c>
    </row>
    <row r="30" spans="2:9" s="13" customFormat="1" ht="15.6" thickBot="1" x14ac:dyDescent="0.25">
      <c r="B30" s="90"/>
      <c r="C30" s="68"/>
      <c r="D30" s="72" t="s">
        <v>10</v>
      </c>
      <c r="E30" s="73"/>
      <c r="F30" s="73"/>
      <c r="G30" s="74" t="s">
        <v>2</v>
      </c>
      <c r="H30" s="75">
        <f>H29+H28</f>
        <v>0</v>
      </c>
    </row>
    <row r="31" spans="2:9" ht="24" customHeight="1" x14ac:dyDescent="0.2">
      <c r="I31" s="13"/>
    </row>
    <row r="32" spans="2:9" ht="12" customHeight="1" x14ac:dyDescent="0.2">
      <c r="I32" s="13"/>
    </row>
    <row r="33" spans="9:9" ht="12" customHeight="1" x14ac:dyDescent="0.2">
      <c r="I33" s="13"/>
    </row>
    <row r="34" spans="9:9" ht="12" customHeight="1" x14ac:dyDescent="0.2">
      <c r="I34" s="13"/>
    </row>
    <row r="35" spans="9:9" ht="12" customHeight="1" x14ac:dyDescent="0.2">
      <c r="I35" s="13"/>
    </row>
    <row r="36" spans="9:9" ht="12" customHeight="1" x14ac:dyDescent="0.2">
      <c r="I36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2024-03-20T17:13:42Z</cp:lastPrinted>
  <dcterms:created xsi:type="dcterms:W3CDTF">2014-05-16T09:31:30Z</dcterms:created>
  <dcterms:modified xsi:type="dcterms:W3CDTF">2025-10-16T17:54:44Z</dcterms:modified>
</cp:coreProperties>
</file>